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5\МП\МП 2025-2027\приказ\ПР 03.03\"/>
    </mc:Choice>
  </mc:AlternateContent>
  <bookViews>
    <workbookView xWindow="570" yWindow="30" windowWidth="22005" windowHeight="9000" tabRatio="847"/>
  </bookViews>
  <sheets>
    <sheet name="План реализации 1_01" sheetId="19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K27" i="19" l="1"/>
  <c r="O28" i="19" l="1"/>
  <c r="J27" i="19" l="1"/>
  <c r="I27" i="19" l="1"/>
  <c r="H27" i="19"/>
  <c r="E43" i="19" l="1"/>
  <c r="F40" i="19"/>
  <c r="G40" i="19"/>
  <c r="E40" i="19"/>
  <c r="E37" i="19"/>
  <c r="E49" i="19"/>
  <c r="E28" i="19"/>
  <c r="M22" i="19" l="1"/>
  <c r="L22" i="19"/>
  <c r="K20" i="19"/>
  <c r="K17" i="19" s="1"/>
  <c r="K11" i="19" s="1"/>
  <c r="M17" i="19"/>
  <c r="L17" i="19"/>
  <c r="M12" i="19"/>
  <c r="L12" i="19"/>
  <c r="J11" i="19"/>
  <c r="I11" i="19"/>
  <c r="H11" i="19"/>
  <c r="K10" i="19" l="1"/>
  <c r="L11" i="19"/>
  <c r="M11" i="19"/>
  <c r="L27" i="19"/>
  <c r="M27" i="19"/>
  <c r="I10" i="19"/>
  <c r="J10" i="19"/>
  <c r="H10" i="19"/>
  <c r="M10" i="19" l="1"/>
  <c r="L10" i="19"/>
</calcChain>
</file>

<file path=xl/sharedStrings.xml><?xml version="1.0" encoding="utf-8"?>
<sst xmlns="http://schemas.openxmlformats.org/spreadsheetml/2006/main" count="344" uniqueCount="62">
  <si>
    <t>х</t>
  </si>
  <si>
    <t>Строительство и реконструкция объектов муниципального недвижимого имущества</t>
  </si>
  <si>
    <t xml:space="preserve">Код   структурного элемента </t>
  </si>
  <si>
    <t>Код направления расходов (Доп КР)</t>
  </si>
  <si>
    <t xml:space="preserve">Наименование показателя </t>
  </si>
  <si>
    <t>Ед. изм.</t>
  </si>
  <si>
    <t>2025 год</t>
  </si>
  <si>
    <t>2026 год</t>
  </si>
  <si>
    <t>1</t>
  </si>
  <si>
    <t>Х</t>
  </si>
  <si>
    <t>МБУ "УКС"</t>
  </si>
  <si>
    <t>0</t>
  </si>
  <si>
    <t>250</t>
  </si>
  <si>
    <t>КТ: Заключение контракта на проектирование</t>
  </si>
  <si>
    <t>КТ:Получение положительного заключения госэкспертизы</t>
  </si>
  <si>
    <t>декабрь</t>
  </si>
  <si>
    <t>КТ: Заключение контракта на СМР</t>
  </si>
  <si>
    <t>февраль</t>
  </si>
  <si>
    <t>КТ: Ввод объекта в эксплуатацию</t>
  </si>
  <si>
    <t>01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</si>
  <si>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</si>
  <si>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</si>
  <si>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Комплекс проектных мероприятий «Развитие материально-технической базы органов местного самоуправления»</t>
  </si>
  <si>
    <t>Значение показателя мероприятия (результата) структурного элемента МП/ объекта мероприятия/ контрольных точек</t>
  </si>
  <si>
    <t>количество объектов завершенных строительством (реконструкцией)</t>
  </si>
  <si>
    <t>41152</t>
  </si>
  <si>
    <t>2027 год</t>
  </si>
  <si>
    <t>Реконструкция защитного сооружения гражданской обороны – убежище № 84 - Кл/у – 40, г. Калининград, ул. Ялтинская, 66</t>
  </si>
  <si>
    <t>41157</t>
  </si>
  <si>
    <t>ноябрь</t>
  </si>
  <si>
    <t>41151</t>
  </si>
  <si>
    <t>Улучшение качества исполнения муниципальных функций</t>
  </si>
  <si>
    <t>МБУ "САТО"</t>
  </si>
  <si>
    <t>11121</t>
  </si>
  <si>
    <t>кв.м</t>
  </si>
  <si>
    <t>площадь отремонтированных помещений</t>
  </si>
  <si>
    <t>кв.м.</t>
  </si>
  <si>
    <t>КТ: Заключение контракта на проведение ремонтных работ</t>
  </si>
  <si>
    <t>КТ: Исполнение контракта (завершение работ)</t>
  </si>
  <si>
    <t>май</t>
  </si>
  <si>
    <t>июль</t>
  </si>
  <si>
    <t>Капитальный ремонт фасада здания, пл. Победы, 1</t>
  </si>
  <si>
    <t>Финансовое обеспечениепо годам реализации, тыс.руб.</t>
  </si>
  <si>
    <t xml:space="preserve">Код типа  структур-ного элемента </t>
  </si>
  <si>
    <t>октябрь</t>
  </si>
  <si>
    <t>количество закупленных жалюзи</t>
  </si>
  <si>
    <t>ед.</t>
  </si>
  <si>
    <t>количество пакетов документации</t>
  </si>
  <si>
    <t>площадь отремонтирован-ных фасадов</t>
  </si>
  <si>
    <t xml:space="preserve">План реализации </t>
  </si>
  <si>
    <t>"Комплекс проектных мероприятий «Развитие материально-технической базы органов местного самоуправления» на период 2025 год и плановый период 2026-2027 годов</t>
  </si>
  <si>
    <t>Реконструкция нежилого здания по адресу: г. Калининград, ул. Подп. Емельянова, 80А в целях его приспособления под административное здание*</t>
  </si>
  <si>
    <t>Строительство здания склада по ул. Ю. Гагарина, 103-103А в г. Калининграде*</t>
  </si>
  <si>
    <t>КТ: Заключение контракта на СМР*</t>
  </si>
  <si>
    <t>КТ: Ввод объекта в эксплуатацию*</t>
  </si>
  <si>
    <r>
      <t xml:space="preserve">*- </t>
    </r>
    <r>
      <rPr>
        <sz val="11"/>
        <rFont val="Times New Roman"/>
        <family val="1"/>
        <charset val="204"/>
      </rPr>
      <t>мероприятия по реконструкции нежилого здания по адресу: г. Калининград, ул. Подп. Емельянова, 80А, Строительству здания склада по ул. Ю. Гагарина, 103-103А в г. Калининграде* будут реализованы при наличии достаточного финансирования/софинансирования</t>
    </r>
  </si>
  <si>
    <t>Капитальный ремонт помещений санитарных узлов 1,2,3 этажей в административном здании, расположенном по адресу:г. Калининград, ул. Ю. Гагарина, 103-103А"</t>
  </si>
  <si>
    <t>Капитальный ремонт помещений санитарных узлов 1,2,3,4 этажей в административном здании, расположенном по адресу: г. Калининград, ул. К Маркса,41-43 и ул. Офицерская, 31-33"</t>
  </si>
  <si>
    <t>МБУ "Теплосеть"</t>
  </si>
  <si>
    <t>август</t>
  </si>
  <si>
    <t>апрель</t>
  </si>
  <si>
    <t xml:space="preserve">Приложение к приказу первого заместителя главы администрации-управляющего делами от "___"__________2025г. № ____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</si>
</sst>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_-* #,##0.00_-;\-* #,##0.00_-;_-* &quot;-&quot;??_-;_-@_-"/>
    <numFmt numFmtId="166" formatCode="0.0"/>
  </numFmts>
  <fonts count="12" x14ac:knownFonts="1"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165" fontId="11" fillId="0" borderId="0" applyFont="0" applyFill="0" applyBorder="0" applyAlignment="0" applyProtection="0"/>
    <xf numFmtId="0" fontId="11" fillId="0" borderId="0"/>
  </cellStyleXfs>
  <cellXfs count="6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2" xfId="0" applyFont="1" applyFill="1" applyBorder="1"/>
    <xf numFmtId="0" fontId="6" fillId="0" borderId="0" xfId="0" applyFont="1" applyFill="1"/>
    <xf numFmtId="0" fontId="6" fillId="0" borderId="2" xfId="0" applyFont="1" applyFill="1" applyBorder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6" fillId="0" borderId="3" xfId="0" applyFont="1" applyFill="1" applyBorder="1"/>
    <xf numFmtId="0" fontId="2" fillId="0" borderId="3" xfId="0" applyFont="1" applyFill="1" applyBorder="1"/>
    <xf numFmtId="0" fontId="1" fillId="0" borderId="1" xfId="0" applyFont="1" applyFill="1" applyBorder="1" applyAlignment="1">
      <alignment horizontal="center" wrapText="1"/>
    </xf>
    <xf numFmtId="0" fontId="1" fillId="0" borderId="1" xfId="2" applyFont="1" applyFill="1" applyBorder="1" applyAlignment="1">
      <alignment horizontal="left" vertical="top" wrapText="1" shrinkToFit="1"/>
    </xf>
    <xf numFmtId="4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49" fontId="1" fillId="0" borderId="1" xfId="4" applyNumberFormat="1" applyFont="1" applyFill="1" applyBorder="1" applyAlignment="1" applyProtection="1">
      <alignment vertical="center" wrapText="1"/>
      <protection locked="0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2" applyFont="1" applyFill="1" applyBorder="1" applyAlignment="1">
      <alignment vertical="top" wrapText="1" shrinkToFit="1"/>
    </xf>
    <xf numFmtId="49" fontId="1" fillId="0" borderId="1" xfId="2" applyNumberFormat="1" applyFont="1" applyFill="1" applyBorder="1" applyAlignment="1">
      <alignment vertical="top" wrapText="1" shrinkToFit="1"/>
    </xf>
    <xf numFmtId="49" fontId="1" fillId="3" borderId="1" xfId="1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left" vertical="center" wrapText="1" shrinkToFit="1"/>
    </xf>
    <xf numFmtId="4" fontId="1" fillId="3" borderId="1" xfId="1" applyNumberFormat="1" applyFont="1" applyFill="1" applyBorder="1" applyAlignment="1">
      <alignment horizontal="center" vertical="center" wrapText="1"/>
    </xf>
    <xf numFmtId="49" fontId="4" fillId="5" borderId="1" xfId="1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wrapText="1"/>
    </xf>
    <xf numFmtId="0" fontId="1" fillId="4" borderId="1" xfId="2" applyFont="1" applyFill="1" applyBorder="1" applyAlignment="1">
      <alignment horizontal="left" vertical="top" wrapText="1" shrinkToFit="1"/>
    </xf>
    <xf numFmtId="0" fontId="1" fillId="4" borderId="1" xfId="1" applyFont="1" applyFill="1" applyBorder="1" applyAlignment="1">
      <alignment horizontal="left" vertical="top" wrapText="1"/>
    </xf>
    <xf numFmtId="0" fontId="1" fillId="4" borderId="1" xfId="1" applyFont="1" applyFill="1" applyBorder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/>
    </xf>
    <xf numFmtId="4" fontId="1" fillId="4" borderId="1" xfId="1" applyNumberFormat="1" applyFont="1" applyFill="1" applyBorder="1" applyAlignment="1">
      <alignment horizontal="center" vertical="center"/>
    </xf>
    <xf numFmtId="0" fontId="1" fillId="4" borderId="1" xfId="2" applyFont="1" applyFill="1" applyBorder="1" applyAlignment="1">
      <alignment vertical="top" wrapText="1" shrinkToFit="1"/>
    </xf>
    <xf numFmtId="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vertical="top" wrapText="1"/>
    </xf>
    <xf numFmtId="0" fontId="1" fillId="2" borderId="1" xfId="1" applyFont="1" applyFill="1" applyBorder="1" applyAlignment="1">
      <alignment horizontal="center" vertical="top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6" fontId="1" fillId="3" borderId="1" xfId="1" applyNumberFormat="1" applyFont="1" applyFill="1" applyBorder="1" applyAlignment="1">
      <alignment horizontal="center" vertical="center" wrapText="1"/>
    </xf>
    <xf numFmtId="2" fontId="1" fillId="2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164" fontId="1" fillId="0" borderId="1" xfId="1" applyNumberFormat="1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</cellXfs>
  <cellStyles count="9">
    <cellStyle name="Обычный" xfId="0" builtinId="0"/>
    <cellStyle name="Обычный 12" xfId="2"/>
    <cellStyle name="Обычный 2" xfId="3"/>
    <cellStyle name="Обычный 2 2" xfId="6"/>
    <cellStyle name="Обычный 3" xfId="8"/>
    <cellStyle name="Обычный 4" xfId="4"/>
    <cellStyle name="Обычный 5" xfId="5"/>
    <cellStyle name="Обычный 7" xfId="1"/>
    <cellStyle name="Финансовый 2" xfId="7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5/&#1041;&#1102;&#1076;&#1078;&#1077;&#1090;2025/&#1040;&#1043;&#1054;/&#1040;&#1043;&#1054;%20&#1054;&#1041;&#1040;&#1057;%2014.11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№1 "/>
      <sheetName val="Прил 2 (приним БО) №2"/>
      <sheetName val="Прил 3 (направление расходов)№3"/>
      <sheetName val="Прил 3.1 (аналит закупки)№4"/>
      <sheetName val="Прил 3.2 (аналит адрес переч)№5"/>
      <sheetName val="Прил 4 (АИП)№6"/>
      <sheetName val="Прил 5 (мун задание)№7"/>
      <sheetName val="КВСР"/>
      <sheetName val="Справочник организаций"/>
      <sheetName val="ДопФК"/>
      <sheetName val="Прил 6 (субсидии)№9"/>
      <sheetName val="Прил 6.1 (аналит субсид)№10"/>
      <sheetName val="Прил 7 (ПНО)№11"/>
      <sheetName val="КОСГ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0">
          <cell r="G30" t="str">
            <v>Капитальный ремонт фасадов административного здания, расположенного по адресу: г. Калининград, ул. П. Морозова, 6-8</v>
          </cell>
        </row>
        <row r="31">
          <cell r="G31" t="str">
            <v>Поставка жалюзи оконных</v>
          </cell>
        </row>
        <row r="32">
          <cell r="G32" t="str">
            <v>Разработка проектно-сметной документации на капитальный ремонт фасада административного здания по ул.Октябрьская 79, г. Калининград</v>
          </cell>
        </row>
        <row r="33">
          <cell r="G33" t="str">
            <v>Разработка проектно-сметной документации на капитальный ремонт фасада административного здания по ул. К. Маркса, 41-43, г. Калининград</v>
          </cell>
        </row>
        <row r="36">
          <cell r="G36" t="str">
            <v>Капитальный скатной крыши административного здания, расположенного по адресу: г. Калининград, ул. К. Маркса, 41-43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2"/>
  <sheetViews>
    <sheetView tabSelected="1" workbookViewId="0">
      <selection activeCell="Q11" sqref="Q11"/>
    </sheetView>
  </sheetViews>
  <sheetFormatPr defaultRowHeight="15" x14ac:dyDescent="0.25"/>
  <cols>
    <col min="1" max="1" width="5.25" style="1" customWidth="1"/>
    <col min="2" max="2" width="5.5" style="1" customWidth="1"/>
    <col min="3" max="3" width="7.375" style="1" customWidth="1"/>
    <col min="4" max="4" width="10.75" style="1" customWidth="1"/>
    <col min="5" max="5" width="33.375" style="1" customWidth="1"/>
    <col min="6" max="6" width="15.25" style="1" customWidth="1"/>
    <col min="7" max="8" width="7.25" style="1" customWidth="1"/>
    <col min="9" max="9" width="7" style="1" customWidth="1"/>
    <col min="10" max="10" width="6.375" style="1" customWidth="1"/>
    <col min="11" max="11" width="9.25" style="1" customWidth="1"/>
    <col min="12" max="12" width="10.25" style="1" customWidth="1"/>
    <col min="13" max="13" width="7.625" style="1" customWidth="1"/>
    <col min="14" max="16384" width="9" style="1"/>
  </cols>
  <sheetData>
    <row r="1" spans="1:13" ht="20.25" customHeight="1" x14ac:dyDescent="0.25">
      <c r="I1" s="58" t="s">
        <v>61</v>
      </c>
      <c r="J1" s="59"/>
      <c r="K1" s="59"/>
      <c r="L1" s="59"/>
      <c r="M1" s="59"/>
    </row>
    <row r="2" spans="1:13" ht="23.25" customHeight="1" x14ac:dyDescent="0.25">
      <c r="I2" s="59"/>
      <c r="J2" s="59"/>
      <c r="K2" s="59"/>
      <c r="L2" s="59"/>
      <c r="M2" s="59"/>
    </row>
    <row r="3" spans="1:13" x14ac:dyDescent="0.25">
      <c r="I3" s="59"/>
      <c r="J3" s="59"/>
      <c r="K3" s="59"/>
      <c r="L3" s="59"/>
      <c r="M3" s="59"/>
    </row>
    <row r="4" spans="1:13" ht="20.25" customHeight="1" x14ac:dyDescent="0.25">
      <c r="I4" s="59"/>
      <c r="J4" s="59"/>
      <c r="K4" s="59"/>
      <c r="L4" s="59"/>
      <c r="M4" s="59"/>
    </row>
    <row r="5" spans="1:13" ht="15.75" x14ac:dyDescent="0.25">
      <c r="A5" s="54" t="s">
        <v>49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ht="46.5" customHeight="1" x14ac:dyDescent="0.25">
      <c r="A6" s="56" t="s">
        <v>50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ht="24" customHeight="1" x14ac:dyDescent="0.25">
      <c r="A7" s="62" t="s">
        <v>43</v>
      </c>
      <c r="B7" s="62" t="s">
        <v>2</v>
      </c>
      <c r="C7" s="62" t="s">
        <v>3</v>
      </c>
      <c r="D7" s="63" t="s">
        <v>20</v>
      </c>
      <c r="E7" s="63" t="s">
        <v>21</v>
      </c>
      <c r="F7" s="63" t="s">
        <v>23</v>
      </c>
      <c r="G7" s="63"/>
      <c r="H7" s="63"/>
      <c r="I7" s="63"/>
      <c r="J7" s="63"/>
      <c r="K7" s="60" t="s">
        <v>42</v>
      </c>
      <c r="L7" s="60"/>
      <c r="M7" s="60"/>
    </row>
    <row r="8" spans="1:13" ht="80.25" customHeight="1" x14ac:dyDescent="0.25">
      <c r="A8" s="62"/>
      <c r="B8" s="62"/>
      <c r="C8" s="62"/>
      <c r="D8" s="63"/>
      <c r="E8" s="63"/>
      <c r="F8" s="18" t="s">
        <v>4</v>
      </c>
      <c r="G8" s="18" t="s">
        <v>5</v>
      </c>
      <c r="H8" s="18" t="s">
        <v>6</v>
      </c>
      <c r="I8" s="18" t="s">
        <v>7</v>
      </c>
      <c r="J8" s="18" t="s">
        <v>26</v>
      </c>
      <c r="K8" s="18" t="s">
        <v>6</v>
      </c>
      <c r="L8" s="18" t="s">
        <v>7</v>
      </c>
      <c r="M8" s="18" t="s">
        <v>26</v>
      </c>
    </row>
    <row r="9" spans="1:13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</row>
    <row r="10" spans="1:13" ht="33" customHeight="1" x14ac:dyDescent="0.25">
      <c r="A10" s="27" t="s">
        <v>8</v>
      </c>
      <c r="B10" s="27" t="s">
        <v>9</v>
      </c>
      <c r="C10" s="27" t="s">
        <v>9</v>
      </c>
      <c r="D10" s="27" t="s">
        <v>9</v>
      </c>
      <c r="E10" s="61" t="s">
        <v>22</v>
      </c>
      <c r="F10" s="61"/>
      <c r="G10" s="28" t="s">
        <v>0</v>
      </c>
      <c r="H10" s="36">
        <f t="shared" ref="H10:J10" si="0">H11+H27</f>
        <v>801</v>
      </c>
      <c r="I10" s="36">
        <f t="shared" si="0"/>
        <v>918.4</v>
      </c>
      <c r="J10" s="36">
        <f t="shared" si="0"/>
        <v>4750</v>
      </c>
      <c r="K10" s="35">
        <f>K11+K27</f>
        <v>26431.75</v>
      </c>
      <c r="L10" s="35">
        <f t="shared" ref="L10:M10" si="1">L11+L27</f>
        <v>25217.919999999998</v>
      </c>
      <c r="M10" s="35">
        <f t="shared" si="1"/>
        <v>11000</v>
      </c>
    </row>
    <row r="11" spans="1:13" s="2" customFormat="1" ht="63.75" x14ac:dyDescent="0.25">
      <c r="A11" s="22" t="s">
        <v>8</v>
      </c>
      <c r="B11" s="22" t="s">
        <v>19</v>
      </c>
      <c r="C11" s="22" t="s">
        <v>9</v>
      </c>
      <c r="D11" s="22" t="s">
        <v>9</v>
      </c>
      <c r="E11" s="25" t="s">
        <v>1</v>
      </c>
      <c r="F11" s="23" t="s">
        <v>24</v>
      </c>
      <c r="G11" s="24" t="s">
        <v>46</v>
      </c>
      <c r="H11" s="24">
        <f t="shared" ref="H11:J11" si="2">H12+H17</f>
        <v>1</v>
      </c>
      <c r="I11" s="24">
        <f t="shared" si="2"/>
        <v>1</v>
      </c>
      <c r="J11" s="24">
        <f t="shared" si="2"/>
        <v>250</v>
      </c>
      <c r="K11" s="26">
        <f>K12+K17+K22</f>
        <v>15431.75</v>
      </c>
      <c r="L11" s="26">
        <f t="shared" ref="L11:M11" si="3">L12+L17+L22</f>
        <v>14217.92</v>
      </c>
      <c r="M11" s="26">
        <f t="shared" si="3"/>
        <v>0</v>
      </c>
    </row>
    <row r="12" spans="1:13" s="4" customFormat="1" ht="63.75" x14ac:dyDescent="0.25">
      <c r="A12" s="53" t="s">
        <v>8</v>
      </c>
      <c r="B12" s="53" t="s">
        <v>19</v>
      </c>
      <c r="C12" s="53" t="s">
        <v>25</v>
      </c>
      <c r="D12" s="51" t="s">
        <v>10</v>
      </c>
      <c r="E12" s="29" t="s">
        <v>51</v>
      </c>
      <c r="F12" s="30" t="s">
        <v>24</v>
      </c>
      <c r="G12" s="31" t="s">
        <v>46</v>
      </c>
      <c r="H12" s="31">
        <v>1</v>
      </c>
      <c r="I12" s="32" t="s">
        <v>11</v>
      </c>
      <c r="J12" s="32" t="s">
        <v>12</v>
      </c>
      <c r="K12" s="33">
        <v>3430.2</v>
      </c>
      <c r="L12" s="33">
        <f>SUM(L13:L16)</f>
        <v>0</v>
      </c>
      <c r="M12" s="33">
        <f>SUM(M13:M16)</f>
        <v>0</v>
      </c>
    </row>
    <row r="13" spans="1:13" x14ac:dyDescent="0.25">
      <c r="A13" s="53"/>
      <c r="B13" s="53"/>
      <c r="C13" s="53"/>
      <c r="D13" s="51"/>
      <c r="E13" s="11" t="s">
        <v>13</v>
      </c>
      <c r="F13" s="37" t="s">
        <v>0</v>
      </c>
      <c r="G13" s="37" t="s">
        <v>0</v>
      </c>
      <c r="H13" s="17" t="s">
        <v>17</v>
      </c>
      <c r="I13" s="37" t="s">
        <v>0</v>
      </c>
      <c r="J13" s="37" t="s">
        <v>0</v>
      </c>
      <c r="K13" s="37" t="s">
        <v>0</v>
      </c>
      <c r="L13" s="37" t="s">
        <v>0</v>
      </c>
      <c r="M13" s="37" t="s">
        <v>0</v>
      </c>
    </row>
    <row r="14" spans="1:13" ht="25.5" x14ac:dyDescent="0.25">
      <c r="A14" s="53"/>
      <c r="B14" s="53"/>
      <c r="C14" s="53"/>
      <c r="D14" s="51"/>
      <c r="E14" s="11" t="s">
        <v>14</v>
      </c>
      <c r="F14" s="37" t="s">
        <v>0</v>
      </c>
      <c r="G14" s="37" t="s">
        <v>0</v>
      </c>
      <c r="H14" s="42" t="s">
        <v>15</v>
      </c>
      <c r="I14" s="37" t="s">
        <v>0</v>
      </c>
      <c r="J14" s="37" t="s">
        <v>0</v>
      </c>
      <c r="K14" s="37" t="s">
        <v>0</v>
      </c>
      <c r="L14" s="37" t="s">
        <v>0</v>
      </c>
      <c r="M14" s="37" t="s">
        <v>0</v>
      </c>
    </row>
    <row r="15" spans="1:13" x14ac:dyDescent="0.25">
      <c r="A15" s="53"/>
      <c r="B15" s="53"/>
      <c r="C15" s="53"/>
      <c r="D15" s="51"/>
      <c r="E15" s="11" t="s">
        <v>16</v>
      </c>
      <c r="F15" s="37" t="s">
        <v>0</v>
      </c>
      <c r="G15" s="37" t="s">
        <v>0</v>
      </c>
      <c r="H15" s="42" t="s">
        <v>15</v>
      </c>
      <c r="I15" s="37" t="s">
        <v>0</v>
      </c>
      <c r="J15" s="37" t="s">
        <v>0</v>
      </c>
      <c r="K15" s="37" t="s">
        <v>0</v>
      </c>
      <c r="L15" s="37" t="s">
        <v>0</v>
      </c>
      <c r="M15" s="37" t="s">
        <v>0</v>
      </c>
    </row>
    <row r="16" spans="1:13" x14ac:dyDescent="0.25">
      <c r="A16" s="53"/>
      <c r="B16" s="53"/>
      <c r="C16" s="53"/>
      <c r="D16" s="51"/>
      <c r="E16" s="11" t="s">
        <v>18</v>
      </c>
      <c r="F16" s="37" t="s">
        <v>0</v>
      </c>
      <c r="G16" s="37" t="s">
        <v>0</v>
      </c>
      <c r="H16" s="14" t="s">
        <v>0</v>
      </c>
      <c r="I16" s="42" t="s">
        <v>15</v>
      </c>
      <c r="J16" s="37" t="s">
        <v>0</v>
      </c>
      <c r="K16" s="37" t="s">
        <v>0</v>
      </c>
      <c r="L16" s="37" t="s">
        <v>0</v>
      </c>
      <c r="M16" s="37" t="s">
        <v>0</v>
      </c>
    </row>
    <row r="17" spans="1:15" s="5" customFormat="1" ht="63.75" x14ac:dyDescent="0.25">
      <c r="A17" s="53" t="s">
        <v>8</v>
      </c>
      <c r="B17" s="53" t="s">
        <v>19</v>
      </c>
      <c r="C17" s="53" t="s">
        <v>28</v>
      </c>
      <c r="D17" s="51" t="s">
        <v>58</v>
      </c>
      <c r="E17" s="34" t="s">
        <v>27</v>
      </c>
      <c r="F17" s="30" t="s">
        <v>24</v>
      </c>
      <c r="G17" s="31" t="s">
        <v>46</v>
      </c>
      <c r="H17" s="31"/>
      <c r="I17" s="32" t="s">
        <v>8</v>
      </c>
      <c r="J17" s="32"/>
      <c r="K17" s="33">
        <f>SUM(K18:K21)</f>
        <v>5195.6000000000004</v>
      </c>
      <c r="L17" s="33">
        <f t="shared" ref="L17:M17" si="4">SUM(L20:L21)</f>
        <v>14217.92</v>
      </c>
      <c r="M17" s="33">
        <f t="shared" si="4"/>
        <v>0</v>
      </c>
      <c r="N17" s="8"/>
    </row>
    <row r="18" spans="1:15" s="5" customFormat="1" x14ac:dyDescent="0.25">
      <c r="A18" s="53"/>
      <c r="B18" s="53"/>
      <c r="C18" s="53"/>
      <c r="D18" s="51"/>
      <c r="E18" s="11" t="s">
        <v>13</v>
      </c>
      <c r="F18" s="37" t="s">
        <v>0</v>
      </c>
      <c r="G18" s="37" t="s">
        <v>0</v>
      </c>
      <c r="H18" s="14" t="s">
        <v>17</v>
      </c>
      <c r="I18" s="37" t="s">
        <v>0</v>
      </c>
      <c r="J18" s="37" t="s">
        <v>0</v>
      </c>
      <c r="K18" s="12">
        <v>2500</v>
      </c>
      <c r="L18" s="37" t="s">
        <v>0</v>
      </c>
      <c r="M18" s="37" t="s">
        <v>0</v>
      </c>
      <c r="N18" s="8"/>
    </row>
    <row r="19" spans="1:15" s="5" customFormat="1" ht="25.5" x14ac:dyDescent="0.25">
      <c r="A19" s="53"/>
      <c r="B19" s="53"/>
      <c r="C19" s="53"/>
      <c r="D19" s="51"/>
      <c r="E19" s="11" t="s">
        <v>14</v>
      </c>
      <c r="F19" s="37" t="s">
        <v>0</v>
      </c>
      <c r="G19" s="37" t="s">
        <v>0</v>
      </c>
      <c r="H19" s="14" t="s">
        <v>29</v>
      </c>
      <c r="I19" s="37" t="s">
        <v>0</v>
      </c>
      <c r="J19" s="37" t="s">
        <v>0</v>
      </c>
      <c r="K19" s="12">
        <v>500</v>
      </c>
      <c r="L19" s="37" t="s">
        <v>0</v>
      </c>
      <c r="M19" s="37" t="s">
        <v>0</v>
      </c>
      <c r="N19" s="8"/>
    </row>
    <row r="20" spans="1:15" s="3" customFormat="1" x14ac:dyDescent="0.25">
      <c r="A20" s="53"/>
      <c r="B20" s="53"/>
      <c r="C20" s="53"/>
      <c r="D20" s="51"/>
      <c r="E20" s="11" t="s">
        <v>16</v>
      </c>
      <c r="F20" s="37" t="s">
        <v>0</v>
      </c>
      <c r="G20" s="37" t="s">
        <v>0</v>
      </c>
      <c r="H20" s="14" t="s">
        <v>15</v>
      </c>
      <c r="I20" s="37" t="s">
        <v>0</v>
      </c>
      <c r="J20" s="37" t="s">
        <v>0</v>
      </c>
      <c r="K20" s="12">
        <f>5195.6-2500-500</f>
        <v>2195.6000000000004</v>
      </c>
      <c r="L20" s="12">
        <v>14217.92</v>
      </c>
      <c r="M20" s="12"/>
      <c r="N20" s="9"/>
    </row>
    <row r="21" spans="1:15" s="3" customFormat="1" x14ac:dyDescent="0.25">
      <c r="A21" s="53"/>
      <c r="B21" s="53"/>
      <c r="C21" s="53"/>
      <c r="D21" s="51"/>
      <c r="E21" s="11" t="s">
        <v>18</v>
      </c>
      <c r="F21" s="37" t="s">
        <v>0</v>
      </c>
      <c r="G21" s="37" t="s">
        <v>0</v>
      </c>
      <c r="H21" s="14" t="s">
        <v>0</v>
      </c>
      <c r="I21" s="16" t="s">
        <v>29</v>
      </c>
      <c r="J21" s="37" t="s">
        <v>0</v>
      </c>
      <c r="K21" s="37" t="s">
        <v>0</v>
      </c>
      <c r="L21" s="37" t="s">
        <v>0</v>
      </c>
      <c r="M21" s="37" t="s">
        <v>0</v>
      </c>
      <c r="N21" s="9"/>
    </row>
    <row r="22" spans="1:15" s="5" customFormat="1" ht="63.75" x14ac:dyDescent="0.25">
      <c r="A22" s="53" t="s">
        <v>8</v>
      </c>
      <c r="B22" s="53" t="s">
        <v>19</v>
      </c>
      <c r="C22" s="53" t="s">
        <v>30</v>
      </c>
      <c r="D22" s="51" t="s">
        <v>32</v>
      </c>
      <c r="E22" s="34" t="s">
        <v>52</v>
      </c>
      <c r="F22" s="30" t="s">
        <v>24</v>
      </c>
      <c r="G22" s="31" t="s">
        <v>46</v>
      </c>
      <c r="H22" s="31"/>
      <c r="I22" s="32" t="s">
        <v>8</v>
      </c>
      <c r="J22" s="32"/>
      <c r="K22" s="33">
        <v>6805.95</v>
      </c>
      <c r="L22" s="33">
        <f t="shared" ref="L22:M22" si="5">SUM(L25:L26)</f>
        <v>0</v>
      </c>
      <c r="M22" s="33">
        <f t="shared" si="5"/>
        <v>0</v>
      </c>
      <c r="N22" s="8"/>
    </row>
    <row r="23" spans="1:15" s="5" customFormat="1" x14ac:dyDescent="0.25">
      <c r="A23" s="53"/>
      <c r="B23" s="53"/>
      <c r="C23" s="53"/>
      <c r="D23" s="51"/>
      <c r="E23" s="11" t="s">
        <v>13</v>
      </c>
      <c r="F23" s="37" t="s">
        <v>0</v>
      </c>
      <c r="G23" s="37" t="s">
        <v>0</v>
      </c>
      <c r="H23" s="37" t="s">
        <v>0</v>
      </c>
      <c r="I23" s="37" t="s">
        <v>0</v>
      </c>
      <c r="J23" s="37" t="s">
        <v>0</v>
      </c>
      <c r="K23" s="37" t="s">
        <v>0</v>
      </c>
      <c r="L23" s="37" t="s">
        <v>0</v>
      </c>
      <c r="M23" s="37" t="s">
        <v>0</v>
      </c>
      <c r="N23" s="8"/>
    </row>
    <row r="24" spans="1:15" s="5" customFormat="1" ht="25.5" x14ac:dyDescent="0.25">
      <c r="A24" s="53"/>
      <c r="B24" s="53"/>
      <c r="C24" s="53"/>
      <c r="D24" s="51"/>
      <c r="E24" s="11" t="s">
        <v>14</v>
      </c>
      <c r="F24" s="37" t="s">
        <v>0</v>
      </c>
      <c r="G24" s="37" t="s">
        <v>0</v>
      </c>
      <c r="H24" s="40" t="s">
        <v>17</v>
      </c>
      <c r="I24" s="37" t="s">
        <v>0</v>
      </c>
      <c r="J24" s="37" t="s">
        <v>0</v>
      </c>
      <c r="K24" s="37" t="s">
        <v>0</v>
      </c>
      <c r="L24" s="37" t="s">
        <v>0</v>
      </c>
      <c r="M24" s="37" t="s">
        <v>0</v>
      </c>
      <c r="N24" s="8"/>
    </row>
    <row r="25" spans="1:15" s="3" customFormat="1" x14ac:dyDescent="0.25">
      <c r="A25" s="53"/>
      <c r="B25" s="53"/>
      <c r="C25" s="53"/>
      <c r="D25" s="51"/>
      <c r="E25" s="11" t="s">
        <v>53</v>
      </c>
      <c r="F25" s="37" t="s">
        <v>0</v>
      </c>
      <c r="G25" s="37" t="s">
        <v>0</v>
      </c>
      <c r="H25" s="37" t="s">
        <v>60</v>
      </c>
      <c r="I25" s="37" t="s">
        <v>0</v>
      </c>
      <c r="J25" s="37" t="s">
        <v>0</v>
      </c>
      <c r="K25" s="37" t="s">
        <v>0</v>
      </c>
      <c r="L25" s="37" t="s">
        <v>0</v>
      </c>
      <c r="M25" s="37" t="s">
        <v>0</v>
      </c>
      <c r="N25" s="9"/>
    </row>
    <row r="26" spans="1:15" s="3" customFormat="1" x14ac:dyDescent="0.25">
      <c r="A26" s="53"/>
      <c r="B26" s="53"/>
      <c r="C26" s="53"/>
      <c r="D26" s="51"/>
      <c r="E26" s="11" t="s">
        <v>54</v>
      </c>
      <c r="F26" s="37" t="s">
        <v>0</v>
      </c>
      <c r="G26" s="37" t="s">
        <v>0</v>
      </c>
      <c r="H26" s="37" t="s">
        <v>0</v>
      </c>
      <c r="I26" s="37" t="s">
        <v>15</v>
      </c>
      <c r="J26" s="37" t="s">
        <v>0</v>
      </c>
      <c r="K26" s="37" t="s">
        <v>0</v>
      </c>
      <c r="L26" s="37" t="s">
        <v>0</v>
      </c>
      <c r="M26" s="37" t="s">
        <v>0</v>
      </c>
      <c r="N26" s="9"/>
    </row>
    <row r="27" spans="1:15" s="2" customFormat="1" ht="38.25" x14ac:dyDescent="0.25">
      <c r="A27" s="22" t="s">
        <v>8</v>
      </c>
      <c r="B27" s="22" t="s">
        <v>19</v>
      </c>
      <c r="C27" s="22" t="s">
        <v>33</v>
      </c>
      <c r="D27" s="22" t="s">
        <v>9</v>
      </c>
      <c r="E27" s="25" t="s">
        <v>31</v>
      </c>
      <c r="F27" s="23" t="s">
        <v>35</v>
      </c>
      <c r="G27" s="24" t="s">
        <v>34</v>
      </c>
      <c r="H27" s="45">
        <f>H28+H40+H37</f>
        <v>800</v>
      </c>
      <c r="I27" s="45">
        <f>I43</f>
        <v>917.4</v>
      </c>
      <c r="J27" s="45">
        <f>J46</f>
        <v>4500</v>
      </c>
      <c r="K27" s="26">
        <f>K28+K37+K40+K46+K49+K31+K34</f>
        <v>11000</v>
      </c>
      <c r="L27" s="26">
        <f>L28+L37+L40+L43+L46+L49</f>
        <v>11000</v>
      </c>
      <c r="M27" s="26">
        <f>M28+M37+M40+M46</f>
        <v>11000</v>
      </c>
    </row>
    <row r="28" spans="1:15" ht="54" customHeight="1" x14ac:dyDescent="0.25">
      <c r="A28" s="52" t="s">
        <v>8</v>
      </c>
      <c r="B28" s="53" t="s">
        <v>19</v>
      </c>
      <c r="C28" s="53" t="s">
        <v>33</v>
      </c>
      <c r="D28" s="51" t="s">
        <v>32</v>
      </c>
      <c r="E28" s="15" t="str">
        <f>'[1]Прил 6.1 (аналит субсид)№10'!$G$30</f>
        <v>Капитальный ремонт фасадов административного здания, расположенного по адресу: г. Калининград, ул. П. Морозова, 6-8</v>
      </c>
      <c r="F28" s="13" t="s">
        <v>48</v>
      </c>
      <c r="G28" s="42" t="s">
        <v>36</v>
      </c>
      <c r="H28" s="42">
        <v>800</v>
      </c>
      <c r="I28" s="38" t="s">
        <v>0</v>
      </c>
      <c r="J28" s="38" t="s">
        <v>0</v>
      </c>
      <c r="K28" s="43">
        <v>7864.95</v>
      </c>
      <c r="L28" s="12">
        <v>0</v>
      </c>
      <c r="M28" s="12">
        <v>0</v>
      </c>
      <c r="O28" s="49">
        <f>K28+K31+K34</f>
        <v>10536.39</v>
      </c>
    </row>
    <row r="29" spans="1:15" ht="25.5" x14ac:dyDescent="0.25">
      <c r="A29" s="52"/>
      <c r="B29" s="53"/>
      <c r="C29" s="53"/>
      <c r="D29" s="51"/>
      <c r="E29" s="11" t="s">
        <v>37</v>
      </c>
      <c r="F29" s="37" t="s">
        <v>0</v>
      </c>
      <c r="G29" s="37" t="s">
        <v>0</v>
      </c>
      <c r="H29" s="40" t="s">
        <v>39</v>
      </c>
      <c r="I29" s="38" t="s">
        <v>0</v>
      </c>
      <c r="J29" s="38" t="s">
        <v>0</v>
      </c>
      <c r="K29" s="38" t="s">
        <v>0</v>
      </c>
      <c r="L29" s="38" t="s">
        <v>0</v>
      </c>
      <c r="M29" s="38" t="s">
        <v>0</v>
      </c>
    </row>
    <row r="30" spans="1:15" x14ac:dyDescent="0.25">
      <c r="A30" s="52"/>
      <c r="B30" s="53"/>
      <c r="C30" s="53"/>
      <c r="D30" s="51"/>
      <c r="E30" s="11" t="s">
        <v>38</v>
      </c>
      <c r="F30" s="37" t="s">
        <v>0</v>
      </c>
      <c r="G30" s="37" t="s">
        <v>0</v>
      </c>
      <c r="H30" s="40" t="s">
        <v>44</v>
      </c>
      <c r="I30" s="38" t="s">
        <v>0</v>
      </c>
      <c r="J30" s="38" t="s">
        <v>0</v>
      </c>
      <c r="K30" s="38" t="s">
        <v>0</v>
      </c>
      <c r="L30" s="38" t="s">
        <v>0</v>
      </c>
      <c r="M30" s="38" t="s">
        <v>0</v>
      </c>
    </row>
    <row r="31" spans="1:15" ht="51" x14ac:dyDescent="0.25">
      <c r="A31" s="52" t="s">
        <v>8</v>
      </c>
      <c r="B31" s="53" t="s">
        <v>19</v>
      </c>
      <c r="C31" s="53" t="s">
        <v>33</v>
      </c>
      <c r="D31" s="51" t="s">
        <v>32</v>
      </c>
      <c r="E31" s="11" t="s">
        <v>56</v>
      </c>
      <c r="F31" s="13" t="s">
        <v>35</v>
      </c>
      <c r="G31" s="47" t="s">
        <v>36</v>
      </c>
      <c r="H31" s="48">
        <v>8</v>
      </c>
      <c r="I31" s="47" t="s">
        <v>0</v>
      </c>
      <c r="J31" s="47" t="s">
        <v>0</v>
      </c>
      <c r="K31" s="47">
        <v>891.48</v>
      </c>
      <c r="L31" s="47">
        <v>0</v>
      </c>
      <c r="M31" s="47">
        <v>0</v>
      </c>
    </row>
    <row r="32" spans="1:15" ht="15" customHeight="1" x14ac:dyDescent="0.25">
      <c r="A32" s="52"/>
      <c r="B32" s="53"/>
      <c r="C32" s="53"/>
      <c r="D32" s="51"/>
      <c r="E32" s="11" t="s">
        <v>37</v>
      </c>
      <c r="F32" s="50" t="s">
        <v>0</v>
      </c>
      <c r="G32" s="50" t="s">
        <v>0</v>
      </c>
      <c r="H32" s="40" t="s">
        <v>39</v>
      </c>
      <c r="I32" s="47"/>
      <c r="J32" s="47"/>
      <c r="K32" s="47"/>
      <c r="L32" s="47"/>
      <c r="M32" s="47"/>
    </row>
    <row r="33" spans="1:13" ht="15" customHeight="1" x14ac:dyDescent="0.25">
      <c r="A33" s="52"/>
      <c r="B33" s="53"/>
      <c r="C33" s="53"/>
      <c r="D33" s="51"/>
      <c r="E33" s="11" t="s">
        <v>38</v>
      </c>
      <c r="F33" s="50" t="s">
        <v>0</v>
      </c>
      <c r="G33" s="50" t="s">
        <v>0</v>
      </c>
      <c r="H33" s="40" t="s">
        <v>59</v>
      </c>
      <c r="I33" s="47"/>
      <c r="J33" s="47"/>
      <c r="K33" s="47"/>
      <c r="L33" s="47"/>
      <c r="M33" s="47"/>
    </row>
    <row r="34" spans="1:13" ht="63.75" x14ac:dyDescent="0.25">
      <c r="A34" s="52" t="s">
        <v>8</v>
      </c>
      <c r="B34" s="53" t="s">
        <v>19</v>
      </c>
      <c r="C34" s="53" t="s">
        <v>33</v>
      </c>
      <c r="D34" s="51" t="s">
        <v>32</v>
      </c>
      <c r="E34" s="11" t="s">
        <v>57</v>
      </c>
      <c r="F34" s="13" t="s">
        <v>35</v>
      </c>
      <c r="G34" s="47" t="s">
        <v>36</v>
      </c>
      <c r="H34" s="48">
        <v>27</v>
      </c>
      <c r="I34" s="47" t="s">
        <v>0</v>
      </c>
      <c r="J34" s="47" t="s">
        <v>0</v>
      </c>
      <c r="K34" s="47">
        <v>1779.96</v>
      </c>
      <c r="L34" s="47">
        <v>0</v>
      </c>
      <c r="M34" s="47">
        <v>0</v>
      </c>
    </row>
    <row r="35" spans="1:13" ht="15" customHeight="1" x14ac:dyDescent="0.25">
      <c r="A35" s="52"/>
      <c r="B35" s="53"/>
      <c r="C35" s="53"/>
      <c r="D35" s="51"/>
      <c r="E35" s="11" t="s">
        <v>37</v>
      </c>
      <c r="F35" s="50" t="s">
        <v>0</v>
      </c>
      <c r="G35" s="50" t="s">
        <v>0</v>
      </c>
      <c r="H35" s="40" t="s">
        <v>39</v>
      </c>
      <c r="I35" s="47"/>
      <c r="J35" s="47"/>
      <c r="K35" s="47"/>
      <c r="L35" s="47"/>
      <c r="M35" s="47"/>
    </row>
    <row r="36" spans="1:13" ht="15" customHeight="1" x14ac:dyDescent="0.25">
      <c r="A36" s="52"/>
      <c r="B36" s="53"/>
      <c r="C36" s="53"/>
      <c r="D36" s="51"/>
      <c r="E36" s="11" t="s">
        <v>38</v>
      </c>
      <c r="F36" s="50" t="s">
        <v>0</v>
      </c>
      <c r="G36" s="50" t="s">
        <v>0</v>
      </c>
      <c r="H36" s="40" t="s">
        <v>44</v>
      </c>
      <c r="I36" s="47"/>
      <c r="J36" s="47"/>
      <c r="K36" s="47"/>
      <c r="L36" s="47"/>
      <c r="M36" s="47"/>
    </row>
    <row r="37" spans="1:13" ht="60" customHeight="1" x14ac:dyDescent="0.25">
      <c r="A37" s="53" t="s">
        <v>8</v>
      </c>
      <c r="B37" s="53" t="s">
        <v>19</v>
      </c>
      <c r="C37" s="53" t="s">
        <v>33</v>
      </c>
      <c r="D37" s="51" t="s">
        <v>32</v>
      </c>
      <c r="E37" s="21" t="str">
        <f>'[1]Прил 6.1 (аналит субсид)№10'!$G$32</f>
        <v>Разработка проектно-сметной документации на капитальный ремонт фасада административного здания по ул.Октябрьская 79, г. Калининград</v>
      </c>
      <c r="F37" s="13" t="s">
        <v>47</v>
      </c>
      <c r="G37" s="42" t="s">
        <v>46</v>
      </c>
      <c r="H37" s="42">
        <v>0</v>
      </c>
      <c r="I37" s="41" t="s">
        <v>8</v>
      </c>
      <c r="J37" s="41" t="s">
        <v>11</v>
      </c>
      <c r="K37" s="43">
        <v>0</v>
      </c>
      <c r="L37" s="12">
        <v>1975</v>
      </c>
      <c r="M37" s="12">
        <v>0</v>
      </c>
    </row>
    <row r="38" spans="1:13" ht="25.5" x14ac:dyDescent="0.25">
      <c r="A38" s="53"/>
      <c r="B38" s="53"/>
      <c r="C38" s="53"/>
      <c r="D38" s="51"/>
      <c r="E38" s="11" t="s">
        <v>37</v>
      </c>
      <c r="F38" s="38" t="s">
        <v>0</v>
      </c>
      <c r="G38" s="38" t="s">
        <v>0</v>
      </c>
      <c r="H38" s="38" t="s">
        <v>0</v>
      </c>
      <c r="I38" s="38" t="s">
        <v>0</v>
      </c>
      <c r="J38" s="38" t="s">
        <v>0</v>
      </c>
      <c r="K38" s="38" t="s">
        <v>0</v>
      </c>
      <c r="L38" s="38" t="s">
        <v>0</v>
      </c>
      <c r="M38" s="38" t="s">
        <v>0</v>
      </c>
    </row>
    <row r="39" spans="1:13" x14ac:dyDescent="0.25">
      <c r="A39" s="53"/>
      <c r="B39" s="53"/>
      <c r="C39" s="53"/>
      <c r="D39" s="51"/>
      <c r="E39" s="11" t="s">
        <v>38</v>
      </c>
      <c r="F39" s="38" t="s">
        <v>0</v>
      </c>
      <c r="G39" s="38" t="s">
        <v>0</v>
      </c>
      <c r="H39" s="38" t="s">
        <v>0</v>
      </c>
      <c r="I39" s="39" t="s">
        <v>15</v>
      </c>
      <c r="J39" s="38" t="s">
        <v>0</v>
      </c>
      <c r="K39" s="38" t="s">
        <v>0</v>
      </c>
      <c r="L39" s="38" t="s">
        <v>0</v>
      </c>
      <c r="M39" s="38" t="s">
        <v>0</v>
      </c>
    </row>
    <row r="40" spans="1:13" ht="53.25" customHeight="1" x14ac:dyDescent="0.25">
      <c r="A40" s="53" t="s">
        <v>8</v>
      </c>
      <c r="B40" s="53" t="s">
        <v>19</v>
      </c>
      <c r="C40" s="53" t="s">
        <v>33</v>
      </c>
      <c r="D40" s="51" t="s">
        <v>32</v>
      </c>
      <c r="E40" s="21" t="str">
        <f>'[1]Прил 6.1 (аналит субсид)№10'!$G$33</f>
        <v>Разработка проектно-сметной документации на капитальный ремонт фасада административного здания по ул. К. Маркса, 41-43, г. Калининград</v>
      </c>
      <c r="F40" s="13" t="str">
        <f t="shared" ref="F40:G40" si="6">F37</f>
        <v>количество пакетов документации</v>
      </c>
      <c r="G40" s="42" t="str">
        <f t="shared" si="6"/>
        <v>ед.</v>
      </c>
      <c r="H40" s="42">
        <v>0</v>
      </c>
      <c r="I40" s="42">
        <v>1</v>
      </c>
      <c r="J40" s="41" t="s">
        <v>11</v>
      </c>
      <c r="K40" s="43">
        <v>0</v>
      </c>
      <c r="L40" s="12">
        <v>2075</v>
      </c>
      <c r="M40" s="12">
        <v>0</v>
      </c>
    </row>
    <row r="41" spans="1:13" ht="25.5" x14ac:dyDescent="0.25">
      <c r="A41" s="53"/>
      <c r="B41" s="53"/>
      <c r="C41" s="53"/>
      <c r="D41" s="51"/>
      <c r="E41" s="11" t="s">
        <v>37</v>
      </c>
      <c r="F41" s="38" t="s">
        <v>0</v>
      </c>
      <c r="G41" s="38" t="s">
        <v>0</v>
      </c>
      <c r="H41" s="38" t="s">
        <v>0</v>
      </c>
      <c r="I41" s="38" t="s">
        <v>0</v>
      </c>
      <c r="J41" s="38" t="s">
        <v>0</v>
      </c>
      <c r="K41" s="38" t="s">
        <v>0</v>
      </c>
      <c r="L41" s="38" t="s">
        <v>0</v>
      </c>
      <c r="M41" s="38" t="s">
        <v>0</v>
      </c>
    </row>
    <row r="42" spans="1:13" x14ac:dyDescent="0.25">
      <c r="A42" s="53"/>
      <c r="B42" s="53"/>
      <c r="C42" s="53"/>
      <c r="D42" s="51"/>
      <c r="E42" s="11" t="s">
        <v>38</v>
      </c>
      <c r="F42" s="38" t="s">
        <v>0</v>
      </c>
      <c r="G42" s="38" t="s">
        <v>0</v>
      </c>
      <c r="H42" s="38" t="s">
        <v>0</v>
      </c>
      <c r="I42" s="40" t="s">
        <v>15</v>
      </c>
      <c r="J42" s="38" t="s">
        <v>0</v>
      </c>
      <c r="K42" s="38" t="s">
        <v>0</v>
      </c>
      <c r="L42" s="38" t="s">
        <v>0</v>
      </c>
      <c r="M42" s="38" t="s">
        <v>0</v>
      </c>
    </row>
    <row r="43" spans="1:13" ht="38.25" x14ac:dyDescent="0.25">
      <c r="A43" s="53" t="s">
        <v>8</v>
      </c>
      <c r="B43" s="53" t="s">
        <v>19</v>
      </c>
      <c r="C43" s="53" t="s">
        <v>33</v>
      </c>
      <c r="D43" s="51" t="s">
        <v>32</v>
      </c>
      <c r="E43" s="21" t="str">
        <f>'[1]Прил 6.1 (аналит субсид)№10'!$G$36</f>
        <v>Капитальный скатной крыши административного здания, расположенного по адресу: г. Калининград, ул. К. Маркса, 41-43</v>
      </c>
      <c r="F43" s="13" t="s">
        <v>35</v>
      </c>
      <c r="G43" s="42" t="s">
        <v>36</v>
      </c>
      <c r="H43" s="40"/>
      <c r="I43" s="42">
        <v>917.4</v>
      </c>
      <c r="J43" s="39"/>
      <c r="K43" s="38" t="s">
        <v>0</v>
      </c>
      <c r="L43" s="12">
        <v>6950</v>
      </c>
      <c r="M43" s="38" t="s">
        <v>0</v>
      </c>
    </row>
    <row r="44" spans="1:13" ht="25.5" x14ac:dyDescent="0.25">
      <c r="A44" s="53"/>
      <c r="B44" s="53"/>
      <c r="C44" s="53"/>
      <c r="D44" s="51"/>
      <c r="E44" s="11" t="s">
        <v>37</v>
      </c>
      <c r="F44" s="38" t="s">
        <v>0</v>
      </c>
      <c r="G44" s="38" t="s">
        <v>0</v>
      </c>
      <c r="H44" s="38" t="s">
        <v>0</v>
      </c>
      <c r="I44" s="38" t="s">
        <v>0</v>
      </c>
      <c r="J44" s="38" t="s">
        <v>0</v>
      </c>
      <c r="K44" s="38" t="s">
        <v>0</v>
      </c>
      <c r="L44" s="38" t="s">
        <v>0</v>
      </c>
      <c r="M44" s="38" t="s">
        <v>0</v>
      </c>
    </row>
    <row r="45" spans="1:13" x14ac:dyDescent="0.25">
      <c r="A45" s="53"/>
      <c r="B45" s="53"/>
      <c r="C45" s="53"/>
      <c r="D45" s="51"/>
      <c r="E45" s="11" t="s">
        <v>38</v>
      </c>
      <c r="F45" s="38" t="s">
        <v>0</v>
      </c>
      <c r="G45" s="38" t="s">
        <v>0</v>
      </c>
      <c r="H45" s="38" t="s">
        <v>0</v>
      </c>
      <c r="I45" s="40" t="s">
        <v>15</v>
      </c>
      <c r="J45" s="38" t="s">
        <v>0</v>
      </c>
      <c r="K45" s="38" t="s">
        <v>0</v>
      </c>
      <c r="L45" s="38" t="s">
        <v>0</v>
      </c>
      <c r="M45" s="38" t="s">
        <v>0</v>
      </c>
    </row>
    <row r="46" spans="1:13" ht="38.25" x14ac:dyDescent="0.25">
      <c r="A46" s="53" t="s">
        <v>8</v>
      </c>
      <c r="B46" s="53" t="s">
        <v>19</v>
      </c>
      <c r="C46" s="53" t="s">
        <v>33</v>
      </c>
      <c r="D46" s="51" t="s">
        <v>32</v>
      </c>
      <c r="E46" s="20" t="s">
        <v>41</v>
      </c>
      <c r="F46" s="13" t="s">
        <v>48</v>
      </c>
      <c r="G46" s="42" t="s">
        <v>36</v>
      </c>
      <c r="H46" s="38" t="s">
        <v>0</v>
      </c>
      <c r="I46" s="38" t="s">
        <v>0</v>
      </c>
      <c r="J46" s="46">
        <v>4500</v>
      </c>
      <c r="K46" s="43">
        <v>0</v>
      </c>
      <c r="L46" s="12">
        <v>0</v>
      </c>
      <c r="M46" s="12">
        <v>11000</v>
      </c>
    </row>
    <row r="47" spans="1:13" ht="25.5" x14ac:dyDescent="0.25">
      <c r="A47" s="53"/>
      <c r="B47" s="53"/>
      <c r="C47" s="53"/>
      <c r="D47" s="51"/>
      <c r="E47" s="11" t="s">
        <v>37</v>
      </c>
      <c r="F47" s="38" t="s">
        <v>0</v>
      </c>
      <c r="G47" s="38" t="s">
        <v>0</v>
      </c>
      <c r="H47" s="38" t="s">
        <v>0</v>
      </c>
      <c r="I47" s="38" t="s">
        <v>0</v>
      </c>
      <c r="J47" s="40" t="s">
        <v>39</v>
      </c>
      <c r="K47" s="38" t="s">
        <v>0</v>
      </c>
      <c r="L47" s="38" t="s">
        <v>0</v>
      </c>
      <c r="M47" s="38" t="s">
        <v>0</v>
      </c>
    </row>
    <row r="48" spans="1:13" x14ac:dyDescent="0.25">
      <c r="A48" s="53"/>
      <c r="B48" s="53"/>
      <c r="C48" s="53"/>
      <c r="D48" s="51"/>
      <c r="E48" s="11" t="s">
        <v>38</v>
      </c>
      <c r="F48" s="38" t="s">
        <v>0</v>
      </c>
      <c r="G48" s="38" t="s">
        <v>0</v>
      </c>
      <c r="H48" s="38" t="s">
        <v>0</v>
      </c>
      <c r="I48" s="38" t="s">
        <v>0</v>
      </c>
      <c r="J48" s="40" t="s">
        <v>40</v>
      </c>
      <c r="K48" s="38" t="s">
        <v>0</v>
      </c>
      <c r="L48" s="38" t="s">
        <v>0</v>
      </c>
      <c r="M48" s="38" t="s">
        <v>0</v>
      </c>
    </row>
    <row r="49" spans="1:13" ht="38.25" x14ac:dyDescent="0.25">
      <c r="A49" s="53" t="s">
        <v>8</v>
      </c>
      <c r="B49" s="53" t="s">
        <v>19</v>
      </c>
      <c r="C49" s="53" t="s">
        <v>33</v>
      </c>
      <c r="D49" s="51" t="s">
        <v>32</v>
      </c>
      <c r="E49" s="19" t="str">
        <f>'[1]Прил 6.1 (аналит субсид)№10'!$G$31</f>
        <v>Поставка жалюзи оконных</v>
      </c>
      <c r="F49" s="7" t="s">
        <v>45</v>
      </c>
      <c r="G49" s="44" t="s">
        <v>46</v>
      </c>
      <c r="H49" s="44">
        <v>40</v>
      </c>
      <c r="I49" s="44">
        <v>0</v>
      </c>
      <c r="J49" s="44">
        <v>0</v>
      </c>
      <c r="K49" s="44">
        <v>463.61</v>
      </c>
      <c r="L49" s="38">
        <v>0</v>
      </c>
      <c r="M49" s="38">
        <v>0</v>
      </c>
    </row>
    <row r="50" spans="1:13" x14ac:dyDescent="0.25">
      <c r="A50" s="53"/>
      <c r="B50" s="53"/>
      <c r="C50" s="53"/>
      <c r="D50" s="51"/>
      <c r="E50" s="11" t="s">
        <v>38</v>
      </c>
      <c r="F50" s="38" t="s">
        <v>0</v>
      </c>
      <c r="G50" s="38" t="s">
        <v>0</v>
      </c>
      <c r="H50" s="6" t="s">
        <v>15</v>
      </c>
      <c r="I50" s="38" t="s">
        <v>0</v>
      </c>
      <c r="J50" s="38" t="s">
        <v>0</v>
      </c>
      <c r="K50" s="38" t="s">
        <v>0</v>
      </c>
      <c r="L50" s="38" t="s">
        <v>0</v>
      </c>
      <c r="M50" s="38" t="s">
        <v>0</v>
      </c>
    </row>
    <row r="52" spans="1:13" ht="48" customHeight="1" x14ac:dyDescent="0.25">
      <c r="A52" s="64" t="s">
        <v>55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</row>
  </sheetData>
  <mergeCells count="56">
    <mergeCell ref="B31:B33"/>
    <mergeCell ref="C31:C33"/>
    <mergeCell ref="E7:E8"/>
    <mergeCell ref="F7:J7"/>
    <mergeCell ref="A52:M52"/>
    <mergeCell ref="A28:A30"/>
    <mergeCell ref="B28:B30"/>
    <mergeCell ref="C28:C30"/>
    <mergeCell ref="D28:D30"/>
    <mergeCell ref="B37:B39"/>
    <mergeCell ref="C37:C39"/>
    <mergeCell ref="D37:D39"/>
    <mergeCell ref="A40:A42"/>
    <mergeCell ref="B40:B42"/>
    <mergeCell ref="C40:C42"/>
    <mergeCell ref="D40:D42"/>
    <mergeCell ref="D34:D36"/>
    <mergeCell ref="A31:A33"/>
    <mergeCell ref="C12:C16"/>
    <mergeCell ref="D12:D16"/>
    <mergeCell ref="A7:A8"/>
    <mergeCell ref="B7:B8"/>
    <mergeCell ref="C7:C8"/>
    <mergeCell ref="D7:D8"/>
    <mergeCell ref="I1:M4"/>
    <mergeCell ref="A49:A50"/>
    <mergeCell ref="B49:B50"/>
    <mergeCell ref="C49:C50"/>
    <mergeCell ref="D49:D50"/>
    <mergeCell ref="A43:A45"/>
    <mergeCell ref="B43:B45"/>
    <mergeCell ref="C43:C45"/>
    <mergeCell ref="D43:D45"/>
    <mergeCell ref="A46:A48"/>
    <mergeCell ref="B46:B48"/>
    <mergeCell ref="C46:C48"/>
    <mergeCell ref="D46:D48"/>
    <mergeCell ref="A37:A39"/>
    <mergeCell ref="A22:A26"/>
    <mergeCell ref="B22:B26"/>
    <mergeCell ref="D31:D33"/>
    <mergeCell ref="A34:A36"/>
    <mergeCell ref="B34:B36"/>
    <mergeCell ref="C34:C36"/>
    <mergeCell ref="A5:M5"/>
    <mergeCell ref="A6:M6"/>
    <mergeCell ref="C22:C26"/>
    <mergeCell ref="D22:D26"/>
    <mergeCell ref="A17:A21"/>
    <mergeCell ref="B17:B21"/>
    <mergeCell ref="C17:C21"/>
    <mergeCell ref="D17:D21"/>
    <mergeCell ref="K7:M7"/>
    <mergeCell ref="E10:F10"/>
    <mergeCell ref="A12:A16"/>
    <mergeCell ref="B12:B16"/>
  </mergeCells>
  <pageMargins left="0.31496062992125984" right="0.11811023622047245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реализации 1_01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Local</cp:lastModifiedBy>
  <cp:lastPrinted>2025-03-07T09:07:02Z</cp:lastPrinted>
  <dcterms:created xsi:type="dcterms:W3CDTF">2024-10-14T13:39:53Z</dcterms:created>
  <dcterms:modified xsi:type="dcterms:W3CDTF">2025-03-07T09:07:38Z</dcterms:modified>
</cp:coreProperties>
</file>